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873D91B-BDD3-4B2F-90AA-6EE95BB3AF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G24" i="1"/>
  <c r="G33" i="1" s="1"/>
  <c r="G25" i="1"/>
  <c r="G28" i="1"/>
  <c r="G26" i="1"/>
  <c r="G34" i="1" l="1"/>
</calcChain>
</file>

<file path=xl/sharedStrings.xml><?xml version="1.0" encoding="utf-8"?>
<sst xmlns="http://schemas.openxmlformats.org/spreadsheetml/2006/main" count="81" uniqueCount="64">
  <si>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</si>
  <si>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</si>
  <si>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</si>
  <si>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</si>
  <si>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</si>
  <si>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</si>
  <si>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</si>
  <si>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</si>
  <si>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</si>
  <si>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</si>
  <si>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STROJARSKA TEHNIČKA ŠKOLA FRANA BOŠNJAKOVIĆA</t>
  </si>
  <si>
    <t>KONAVOSKA 2</t>
  </si>
  <si>
    <t>10000 ZAGREB</t>
  </si>
  <si>
    <t>JAVNA OBJAVA INFORMACIJA O TROŠENJU SREDSTAVA ZA RAZDOBLJE 
OD 01.08.2026. DO 31.08.2026.</t>
  </si>
  <si>
    <t>2026-URA-241 | Račun br.: 371353225, za 07/26</t>
  </si>
  <si>
    <t>AKD- Zaštita d.o.o.</t>
  </si>
  <si>
    <t>2026-URA-242 | eRačun br.: 371415060, najam za 08-26</t>
  </si>
  <si>
    <t>Opti Print Adria d.o.o.</t>
  </si>
  <si>
    <t>2026-URA-243 | eRačun br.: 372179139</t>
  </si>
  <si>
    <t xml:space="preserve"> TELEMACH HRVATSKA D.O.O. ZA TELEKOMUNIKACIJSKE USLUGE </t>
  </si>
  <si>
    <t>3231 | USLUGE TELEFONA,POŠTE I PRIJEVOZA</t>
  </si>
  <si>
    <t>2026-URA-244 | eRačun br.: 372216711</t>
  </si>
  <si>
    <t>2026-URA-245 | eRačun br.: 372331443</t>
  </si>
  <si>
    <t>HRVATSKA RADIOTELEVIZIJA</t>
  </si>
  <si>
    <t>2026-URA-240 | eRačun br.: 371129067, usluga za 07-2026</t>
  </si>
  <si>
    <t>ZAGREBAČKA BANKA D.D.</t>
  </si>
  <si>
    <t>3212 | NAKNADE ZA PRIJEVOZ, ZARAD NA TERENU I ODVOJENI ŽIVOT</t>
  </si>
  <si>
    <t>2026-URA-248 | eRačun br.: 374176560</t>
  </si>
  <si>
    <t>HP -Hrvatska pošta d.d.</t>
  </si>
  <si>
    <t>2026-URA-247 | eRačun br.: 373957178, usluga za 07/2026</t>
  </si>
  <si>
    <t>Odvjetničko društvo KALLAY &amp; PARTNERI d.o.o.</t>
  </si>
  <si>
    <t>2026-URA-246 | eRačun br.: 373361790, 08-2026</t>
  </si>
  <si>
    <t>ZAGREBAČKI ELEKTRIČNI TRAMVAJ d.o.o.</t>
  </si>
  <si>
    <t>PEVEX d.d.</t>
  </si>
  <si>
    <t>10360 SESVETE</t>
  </si>
  <si>
    <t>3224 | MATERIJAL I DIJELOVI ZA TEKUĆE I INVESTICIJSKO ODRŽAVANJE</t>
  </si>
  <si>
    <t>2026-URA-258 | eRačun br.: 376028761</t>
  </si>
  <si>
    <t>Financijska agencija</t>
  </si>
  <si>
    <t>2026-URA-257 | eRačun br.: 375641274</t>
  </si>
  <si>
    <t>Kovačić konzalting d.o.o.</t>
  </si>
  <si>
    <t>3221 | UREDSKI MATERIJAL I OSTALI MATERIJALNI RASHODI</t>
  </si>
  <si>
    <t>2026-URA-200 | eRačun br.: 357408106, sanacija stropa</t>
  </si>
  <si>
    <t>KUSTOŠIJA GREAĐENJE d.o.o.</t>
  </si>
  <si>
    <t>3232 | USLUGE TEKUĆEG I INVESTICIJSKOG ODRŽAVANJA</t>
  </si>
  <si>
    <t>SVEUKUPNO</t>
  </si>
  <si>
    <t>Odgovorna osoba: Stjepan Mudifaj, prof.</t>
  </si>
  <si>
    <t>Kategorija 1</t>
  </si>
  <si>
    <t>Kategorija 2</t>
  </si>
  <si>
    <t>3111 Plaće za redovan rad</t>
  </si>
  <si>
    <t>3132 Doprinosi za obvezno zdravstveno osiguranje</t>
  </si>
  <si>
    <t>3295 Pristojbe i naknade</t>
  </si>
  <si>
    <t>3211 Službena putovanja</t>
  </si>
  <si>
    <t>3212 Naknada za prijevoz</t>
  </si>
  <si>
    <t>3121 Ostali rashodi za zaposlene</t>
  </si>
  <si>
    <t>3237 Intelektualne i osobne usluge</t>
  </si>
  <si>
    <t>3291 Naknade za rad predstavničkih i izvršnih tijela, povjerenstava i slično</t>
  </si>
  <si>
    <t>3722 Naknade građanima i kućanstvima u naravi</t>
  </si>
  <si>
    <t>3239 | OSTALE NESPOMENUTE USLUGE</t>
  </si>
  <si>
    <t>3235 | ZAKUPNINE I NAJAMNINE</t>
  </si>
  <si>
    <t>3233 | USLUGE PROMIDŽBE I INFORMIRANJA</t>
  </si>
  <si>
    <t>3431 | BANKARSKE USLUGE I USLUGE PLATNOG PROMETA</t>
  </si>
  <si>
    <t>3237 | INTELEKTUALNE I OSOBNE USLUGE</t>
  </si>
  <si>
    <t>21220 TROGIR</t>
  </si>
  <si>
    <t>2026-URA-262 | mat. -brava i cilindar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</si>
</sst>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  <numFmt numFmtId="170" formatCode="_-* #,##0.00\ _€_-;\-* #,##0.00\ _€_-;_-* &quot;-&quot;??\ _€_-;_-@_-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00CCFF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0" fillId="3" borderId="9" xfId="7" applyFont="1" applyBorder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0" fillId="3" borderId="9" xfId="7" applyFont="1" applyBorder="1" applyAlignment="1">
      <alignment vertical="center" wrapText="1"/>
    </xf>
    <xf numFmtId="0" fontId="27" fillId="3" borderId="0" xfId="1" applyFont="1" applyFill="1" applyAlignment="1">
      <alignment horizontal="center" vertical="center" wrapText="1"/>
    </xf>
    <xf numFmtId="0" fontId="28" fillId="3" borderId="0" xfId="1" applyFont="1" applyFill="1" applyAlignment="1">
      <alignment horizontal="right" vertical="center" wrapText="1"/>
    </xf>
    <xf numFmtId="14" fontId="3" fillId="0" borderId="11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14" fontId="3" fillId="0" borderId="11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4" fontId="3" fillId="35" borderId="14" xfId="0" applyNumberFormat="1" applyFont="1" applyFill="1" applyBorder="1" applyAlignment="1">
      <alignment horizontal="right" vertical="top" wrapText="1"/>
    </xf>
    <xf numFmtId="4" fontId="3" fillId="0" borderId="12" xfId="0" applyNumberFormat="1" applyFont="1" applyBorder="1" applyAlignment="1">
      <alignment horizontal="center" vertical="top" wrapText="1"/>
    </xf>
    <xf numFmtId="0" fontId="3" fillId="36" borderId="14" xfId="0" applyFont="1" applyFill="1" applyBorder="1" applyAlignment="1">
      <alignment horizontal="center" vertical="top" wrapText="1"/>
    </xf>
    <xf numFmtId="170" fontId="32" fillId="36" borderId="14" xfId="0" applyNumberFormat="1" applyFont="1" applyFill="1" applyBorder="1" applyAlignment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20" dataDxfId="18" totalsRowDxfId="17">
  <autoFilter ref="A6:G20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4"/>
  <sheetViews>
    <sheetView showGridLines="0" tabSelected="1" zoomScaleNormal="100" workbookViewId="0">
      <selection activeCell="I34" sqref="I34"/>
    </sheetView>
  </sheetViews>
  <sheetFormatPr defaultColWidth="9" defaultRowHeight="33.9" customHeight="1" x14ac:dyDescent="0.3"/>
  <cols>
    <col min="1" max="1" width="12.5546875" style="20" customWidth="1"/>
    <col min="2" max="2" width="34.33203125" style="7" customWidth="1"/>
    <col min="3" max="3" width="32.5546875" style="7" customWidth="1"/>
    <col min="4" max="4" width="14.33203125" style="7" customWidth="1"/>
    <col min="5" max="5" width="16" style="7" customWidth="1"/>
    <col min="6" max="6" width="31.5546875" style="7" customWidth="1"/>
    <col min="7" max="7" width="21.44140625" style="7" customWidth="1"/>
    <col min="8" max="8" width="0.33203125" style="1" customWidth="1"/>
    <col min="9" max="10" width="9" style="1"/>
    <col min="11" max="13" width="9.44140625" style="1" customWidth="1"/>
    <col min="14" max="16384" width="9" style="1"/>
  </cols>
  <sheetData>
    <row r="1" spans="1:8" ht="57.9" customHeight="1" thickBot="1" x14ac:dyDescent="0.35">
      <c r="A1" s="28" t="s">
        <v>10</v>
      </c>
      <c r="B1" s="28"/>
      <c r="C1" s="28"/>
      <c r="D1" s="28"/>
      <c r="E1" s="28"/>
      <c r="F1" s="28"/>
      <c r="G1" s="28"/>
      <c r="H1" s="3"/>
    </row>
    <row r="2" spans="1:8" ht="29.25" customHeight="1" thickTop="1" x14ac:dyDescent="0.3">
      <c r="A2" s="17" t="s">
        <v>7</v>
      </c>
      <c r="B2" s="30" t="s">
        <v>11</v>
      </c>
      <c r="C2" s="30"/>
      <c r="D2" s="11"/>
      <c r="E2" s="16" t="s">
        <v>8</v>
      </c>
      <c r="F2" s="21">
        <v>36897616904</v>
      </c>
      <c r="G2" s="31"/>
      <c r="H2" s="4"/>
    </row>
    <row r="3" spans="1:8" ht="29.25" customHeight="1" x14ac:dyDescent="0.3">
      <c r="A3" s="18" t="s">
        <v>9</v>
      </c>
      <c r="B3" s="14" t="s">
        <v>12</v>
      </c>
      <c r="C3" s="15"/>
      <c r="D3" s="12"/>
      <c r="E3" s="32" t="s">
        <v>45</v>
      </c>
      <c r="F3" s="32"/>
      <c r="G3" s="33" t="s">
        <v>46</v>
      </c>
      <c r="H3" s="4"/>
    </row>
    <row r="4" spans="1:8" ht="29.25" customHeight="1" x14ac:dyDescent="0.3">
      <c r="A4" s="29" t="s">
        <v>13</v>
      </c>
      <c r="B4" s="29"/>
      <c r="C4" s="29"/>
      <c r="D4" s="29"/>
      <c r="E4" s="29"/>
      <c r="F4" s="29"/>
      <c r="G4" s="29"/>
    </row>
    <row r="5" spans="1:8" ht="29.25" customHeight="1" x14ac:dyDescent="0.3">
      <c r="A5" s="29"/>
      <c r="B5" s="29"/>
      <c r="C5" s="29"/>
      <c r="D5" s="29"/>
      <c r="E5" s="29"/>
      <c r="F5" s="29"/>
      <c r="G5" s="29"/>
    </row>
    <row r="6" spans="1:8" s="2" customFormat="1" ht="42" customHeight="1" x14ac:dyDescent="0.3">
      <c r="A6" s="19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">
      <c r="A7" s="22">
        <v>46238</v>
      </c>
      <c r="B7" s="10" t="s">
        <v>14</v>
      </c>
      <c r="C7" s="10" t="s">
        <v>15</v>
      </c>
      <c r="D7" s="6">
        <v>9253797076</v>
      </c>
      <c r="E7" s="8" t="s">
        <v>12</v>
      </c>
      <c r="F7" s="8" t="s">
        <v>57</v>
      </c>
      <c r="G7" s="9">
        <v>55</v>
      </c>
    </row>
    <row r="8" spans="1:8" ht="33.9" customHeight="1" x14ac:dyDescent="0.3">
      <c r="A8" s="22">
        <v>46238</v>
      </c>
      <c r="B8" s="23" t="s">
        <v>16</v>
      </c>
      <c r="C8" s="23" t="s">
        <v>17</v>
      </c>
      <c r="D8" s="24">
        <v>11469787133</v>
      </c>
      <c r="E8" s="25" t="s">
        <v>12</v>
      </c>
      <c r="F8" s="26" t="s">
        <v>58</v>
      </c>
      <c r="G8" s="27">
        <v>38.159999999999997</v>
      </c>
    </row>
    <row r="9" spans="1:8" ht="33.9" customHeight="1" x14ac:dyDescent="0.3">
      <c r="A9" s="22">
        <v>46240</v>
      </c>
      <c r="B9" s="23" t="s">
        <v>18</v>
      </c>
      <c r="C9" s="23" t="s">
        <v>19</v>
      </c>
      <c r="D9" s="24">
        <v>70133616033</v>
      </c>
      <c r="E9" s="25" t="s">
        <v>12</v>
      </c>
      <c r="F9" s="26" t="s">
        <v>20</v>
      </c>
      <c r="G9" s="27">
        <v>34.5</v>
      </c>
    </row>
    <row r="10" spans="1:8" ht="33.9" customHeight="1" x14ac:dyDescent="0.3">
      <c r="A10" s="22">
        <v>46240</v>
      </c>
      <c r="B10" s="23" t="s">
        <v>21</v>
      </c>
      <c r="C10" s="23" t="s">
        <v>19</v>
      </c>
      <c r="D10" s="24">
        <v>70133616033</v>
      </c>
      <c r="E10" s="25" t="s">
        <v>12</v>
      </c>
      <c r="F10" s="26" t="s">
        <v>20</v>
      </c>
      <c r="G10" s="27">
        <v>17.36</v>
      </c>
    </row>
    <row r="11" spans="1:8" ht="33.9" customHeight="1" x14ac:dyDescent="0.3">
      <c r="A11" s="22">
        <v>46240</v>
      </c>
      <c r="B11" s="23" t="s">
        <v>22</v>
      </c>
      <c r="C11" s="23" t="s">
        <v>23</v>
      </c>
      <c r="D11" s="24">
        <v>68419124305</v>
      </c>
      <c r="E11" s="25" t="s">
        <v>12</v>
      </c>
      <c r="F11" s="26" t="s">
        <v>59</v>
      </c>
      <c r="G11" s="27">
        <v>21.24</v>
      </c>
    </row>
    <row r="12" spans="1:8" ht="33.9" customHeight="1" x14ac:dyDescent="0.3">
      <c r="A12" s="22">
        <v>46244</v>
      </c>
      <c r="B12" s="23" t="s">
        <v>24</v>
      </c>
      <c r="C12" s="23" t="s">
        <v>25</v>
      </c>
      <c r="D12" s="24">
        <v>92963223473</v>
      </c>
      <c r="E12" s="25" t="s">
        <v>12</v>
      </c>
      <c r="F12" s="26" t="s">
        <v>60</v>
      </c>
      <c r="G12" s="27">
        <v>48.66</v>
      </c>
    </row>
    <row r="13" spans="1:8" ht="33.9" customHeight="1" x14ac:dyDescent="0.3">
      <c r="A13" s="22">
        <v>46247</v>
      </c>
      <c r="B13" s="23" t="s">
        <v>27</v>
      </c>
      <c r="C13" s="23" t="s">
        <v>28</v>
      </c>
      <c r="D13" s="24">
        <v>87311810356</v>
      </c>
      <c r="E13" s="25" t="s">
        <v>12</v>
      </c>
      <c r="F13" s="26" t="s">
        <v>20</v>
      </c>
      <c r="G13" s="27">
        <v>16.11</v>
      </c>
    </row>
    <row r="14" spans="1:8" ht="33.9" customHeight="1" x14ac:dyDescent="0.3">
      <c r="A14" s="22">
        <v>46247</v>
      </c>
      <c r="B14" s="23" t="s">
        <v>29</v>
      </c>
      <c r="C14" s="23" t="s">
        <v>30</v>
      </c>
      <c r="D14" s="24">
        <v>86709918716</v>
      </c>
      <c r="E14" s="25" t="s">
        <v>12</v>
      </c>
      <c r="F14" s="26" t="s">
        <v>61</v>
      </c>
      <c r="G14" s="27">
        <v>837.5</v>
      </c>
    </row>
    <row r="15" spans="1:8" ht="33.9" customHeight="1" x14ac:dyDescent="0.3">
      <c r="A15" s="22">
        <v>46247</v>
      </c>
      <c r="B15" s="23" t="s">
        <v>31</v>
      </c>
      <c r="C15" s="23" t="s">
        <v>32</v>
      </c>
      <c r="D15" s="24">
        <v>82031999604</v>
      </c>
      <c r="E15" s="25" t="s">
        <v>12</v>
      </c>
      <c r="F15" s="26" t="s">
        <v>26</v>
      </c>
      <c r="G15" s="27">
        <v>230.94</v>
      </c>
    </row>
    <row r="16" spans="1:8" ht="33.9" customHeight="1" x14ac:dyDescent="0.3">
      <c r="A16" s="22">
        <v>46259</v>
      </c>
      <c r="B16" s="23" t="s">
        <v>63</v>
      </c>
      <c r="C16" s="23" t="s">
        <v>33</v>
      </c>
      <c r="D16" s="24">
        <v>73660371074</v>
      </c>
      <c r="E16" s="25" t="s">
        <v>34</v>
      </c>
      <c r="F16" s="26" t="s">
        <v>35</v>
      </c>
      <c r="G16" s="27">
        <v>31.5</v>
      </c>
    </row>
    <row r="17" spans="1:7" ht="33.9" customHeight="1" x14ac:dyDescent="0.3">
      <c r="A17" s="22">
        <v>46262</v>
      </c>
      <c r="B17" s="23" t="s">
        <v>36</v>
      </c>
      <c r="C17" s="23" t="s">
        <v>37</v>
      </c>
      <c r="D17" s="24">
        <v>85821130368</v>
      </c>
      <c r="E17" s="25" t="s">
        <v>12</v>
      </c>
      <c r="F17" s="8" t="s">
        <v>57</v>
      </c>
      <c r="G17" s="27">
        <v>1.66</v>
      </c>
    </row>
    <row r="18" spans="1:7" ht="33.9" customHeight="1" x14ac:dyDescent="0.3">
      <c r="A18" s="22">
        <v>46262</v>
      </c>
      <c r="B18" s="23" t="s">
        <v>38</v>
      </c>
      <c r="C18" s="23" t="s">
        <v>39</v>
      </c>
      <c r="D18" s="24">
        <v>79608058419</v>
      </c>
      <c r="E18" s="25" t="s">
        <v>62</v>
      </c>
      <c r="F18" s="26" t="s">
        <v>40</v>
      </c>
      <c r="G18" s="27">
        <v>282.5</v>
      </c>
    </row>
    <row r="19" spans="1:7" ht="33.9" customHeight="1" x14ac:dyDescent="0.3">
      <c r="A19" s="22">
        <v>46262</v>
      </c>
      <c r="B19" s="23" t="s">
        <v>41</v>
      </c>
      <c r="C19" s="23" t="s">
        <v>42</v>
      </c>
      <c r="D19" s="24">
        <v>90604644832</v>
      </c>
      <c r="E19" s="25" t="s">
        <v>12</v>
      </c>
      <c r="F19" s="26" t="s">
        <v>43</v>
      </c>
      <c r="G19" s="27">
        <v>7888.13</v>
      </c>
    </row>
    <row r="20" spans="1:7" ht="33.9" customHeight="1" x14ac:dyDescent="0.3">
      <c r="A20" s="22"/>
      <c r="B20" s="23"/>
      <c r="C20" s="23"/>
      <c r="D20" s="24"/>
      <c r="E20" s="25"/>
      <c r="F20" s="26" t="s">
        <v>44</v>
      </c>
      <c r="G20" s="27">
        <f>SUM(G7:G19)</f>
        <v>9503.26</v>
      </c>
    </row>
    <row r="23" spans="1:7" ht="33.9" customHeight="1" x14ac:dyDescent="0.3">
      <c r="A23"/>
      <c r="B23"/>
      <c r="C23"/>
      <c r="D23"/>
      <c r="E23"/>
      <c r="F23"/>
      <c r="G23" s="33" t="s">
        <v>47</v>
      </c>
    </row>
    <row r="24" spans="1:7" ht="33.9" customHeight="1" x14ac:dyDescent="0.3">
      <c r="A24" s="34"/>
      <c r="B24" s="35"/>
      <c r="C24" s="35"/>
      <c r="D24" s="35"/>
      <c r="E24" s="36"/>
      <c r="F24" s="37" t="s">
        <v>48</v>
      </c>
      <c r="G24" s="38">
        <f>78292.71+2881.99</f>
        <v>81174.700000000012</v>
      </c>
    </row>
    <row r="25" spans="1:7" ht="33.9" customHeight="1" x14ac:dyDescent="0.3">
      <c r="A25" s="34"/>
      <c r="B25" s="35"/>
      <c r="C25" s="35"/>
      <c r="D25" s="35"/>
      <c r="E25" s="36"/>
      <c r="F25" s="37" t="s">
        <v>49</v>
      </c>
      <c r="G25" s="38">
        <f>12918.31+475.53</f>
        <v>13393.84</v>
      </c>
    </row>
    <row r="26" spans="1:7" ht="33.9" customHeight="1" x14ac:dyDescent="0.3">
      <c r="A26" s="34"/>
      <c r="B26" s="35"/>
      <c r="C26" s="35"/>
      <c r="D26" s="35"/>
      <c r="E26" s="36"/>
      <c r="F26" s="37" t="s">
        <v>50</v>
      </c>
      <c r="G26" s="38">
        <f>210</f>
        <v>210</v>
      </c>
    </row>
    <row r="27" spans="1:7" ht="33.9" customHeight="1" x14ac:dyDescent="0.3">
      <c r="A27" s="34"/>
      <c r="B27" s="35"/>
      <c r="C27" s="35"/>
      <c r="D27" s="35"/>
      <c r="E27" s="36"/>
      <c r="F27" s="37" t="s">
        <v>51</v>
      </c>
      <c r="G27" s="38">
        <v>1710</v>
      </c>
    </row>
    <row r="28" spans="1:7" ht="33.9" customHeight="1" x14ac:dyDescent="0.3">
      <c r="A28" s="34"/>
      <c r="B28" s="35"/>
      <c r="C28" s="35"/>
      <c r="D28" s="35"/>
      <c r="E28" s="36"/>
      <c r="F28" s="37" t="s">
        <v>52</v>
      </c>
      <c r="G28" s="38">
        <f>407.72+50.1</f>
        <v>457.82000000000005</v>
      </c>
    </row>
    <row r="29" spans="1:7" ht="33.9" customHeight="1" x14ac:dyDescent="0.3">
      <c r="A29" s="34"/>
      <c r="B29" s="35"/>
      <c r="C29" s="35"/>
      <c r="D29" s="35"/>
      <c r="E29" s="36"/>
      <c r="F29" s="37" t="s">
        <v>53</v>
      </c>
      <c r="G29" s="38">
        <v>0</v>
      </c>
    </row>
    <row r="30" spans="1:7" ht="33.9" customHeight="1" x14ac:dyDescent="0.3">
      <c r="A30" s="34"/>
      <c r="B30" s="35"/>
      <c r="C30" s="35"/>
      <c r="D30" s="35"/>
      <c r="E30" s="36"/>
      <c r="F30" s="37" t="s">
        <v>54</v>
      </c>
      <c r="G30" s="38">
        <v>0</v>
      </c>
    </row>
    <row r="31" spans="1:7" ht="33.9" customHeight="1" x14ac:dyDescent="0.3">
      <c r="A31" s="34"/>
      <c r="B31" s="35"/>
      <c r="C31" s="35"/>
      <c r="D31" s="35"/>
      <c r="E31" s="36"/>
      <c r="F31" s="37" t="s">
        <v>55</v>
      </c>
      <c r="G31" s="38">
        <v>0</v>
      </c>
    </row>
    <row r="32" spans="1:7" ht="33.9" customHeight="1" x14ac:dyDescent="0.3">
      <c r="A32" s="34"/>
      <c r="B32" s="35"/>
      <c r="C32" s="35"/>
      <c r="D32" s="35"/>
      <c r="E32" s="36"/>
      <c r="F32" s="37" t="s">
        <v>56</v>
      </c>
      <c r="G32" s="38">
        <v>0</v>
      </c>
    </row>
    <row r="33" spans="1:7" ht="33.9" customHeight="1" x14ac:dyDescent="0.3">
      <c r="A33" s="39"/>
      <c r="B33" s="40"/>
      <c r="C33" s="40"/>
      <c r="D33" s="35"/>
      <c r="E33" s="36"/>
      <c r="F33" s="41" t="s">
        <v>44</v>
      </c>
      <c r="G33" s="42">
        <f>SUM(G24:G32)</f>
        <v>96946.360000000015</v>
      </c>
    </row>
    <row r="34" spans="1:7" ht="33.9" customHeight="1" x14ac:dyDescent="0.3">
      <c r="A34" s="39"/>
      <c r="B34" s="40"/>
      <c r="C34" s="40"/>
      <c r="D34" s="43"/>
      <c r="E34" s="36"/>
      <c r="F34" s="44" t="s">
        <v>44</v>
      </c>
      <c r="G34" s="45">
        <f>G20+G33</f>
        <v>106449.62000000001</v>
      </c>
    </row>
  </sheetData>
  <sheetProtection selectLockedCells="1"/>
  <mergeCells count="6">
    <mergeCell ref="A33:C33"/>
    <mergeCell ref="A34:C34"/>
    <mergeCell ref="A1:G1"/>
    <mergeCell ref="A4:G5"/>
    <mergeCell ref="B2:C2"/>
    <mergeCell ref="E3:F3"/>
  </mergeCells>
  <phoneticPr fontId="2" type="noConversion"/>
  <conditionalFormatting sqref="A7:F20">
    <cfRule type="expression" dxfId="2" priority="30">
      <formula>MOD(ROW(),2)=0</formula>
    </cfRule>
  </conditionalFormatting>
  <conditionalFormatting sqref="G7:G20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2026-09-16T10:40:51Z</dcterms:modified>
  <cp:version>1.0</cp:version>
</cp:coreProperties>
</file>